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mort678g\Desktop\Matematisk metode\ØE formelsamling\I WORD\"/>
    </mc:Choice>
  </mc:AlternateContent>
  <xr:revisionPtr revIDLastSave="0" documentId="13_ncr:1_{6275F523-8AD0-4ABF-91C9-49E72F1667F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OM UV VIL HA' DET" sheetId="2" r:id="rId1"/>
    <sheet name="MERE SPAS MED ANNUIT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2" l="1"/>
  <c r="B7" i="2" s="1"/>
  <c r="D7" i="2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B8" i="2" l="1"/>
  <c r="D8" i="2"/>
  <c r="H10" i="1"/>
  <c r="H9" i="1"/>
  <c r="B2" i="1" s="1"/>
  <c r="B8" i="1" s="1"/>
  <c r="H8" i="1"/>
  <c r="B5" i="1"/>
  <c r="B3" i="1"/>
  <c r="B4" i="1"/>
  <c r="D9" i="1" l="1"/>
  <c r="B9" i="2"/>
  <c r="D9" i="2"/>
  <c r="C9" i="1"/>
  <c r="C10" i="1"/>
  <c r="C14" i="1"/>
  <c r="C18" i="1"/>
  <c r="C22" i="1"/>
  <c r="C26" i="1"/>
  <c r="C30" i="1"/>
  <c r="C34" i="1"/>
  <c r="C38" i="1"/>
  <c r="C11" i="1"/>
  <c r="C15" i="1"/>
  <c r="C19" i="1"/>
  <c r="C23" i="1"/>
  <c r="C27" i="1"/>
  <c r="C31" i="1"/>
  <c r="C35" i="1"/>
  <c r="C12" i="1"/>
  <c r="C16" i="1"/>
  <c r="C20" i="1"/>
  <c r="C24" i="1"/>
  <c r="C28" i="1"/>
  <c r="C32" i="1"/>
  <c r="C36" i="1"/>
  <c r="C13" i="1"/>
  <c r="C17" i="1"/>
  <c r="C21" i="1"/>
  <c r="C25" i="1"/>
  <c r="C29" i="1"/>
  <c r="C33" i="1"/>
  <c r="C37" i="1"/>
  <c r="B10" i="2" l="1"/>
  <c r="D10" i="2" s="1"/>
  <c r="B9" i="1"/>
  <c r="D10" i="1" s="1"/>
  <c r="C39" i="1"/>
  <c r="B11" i="2" l="1"/>
  <c r="D11" i="2" s="1"/>
  <c r="B10" i="1"/>
  <c r="B12" i="2" l="1"/>
  <c r="D12" i="2"/>
  <c r="D11" i="1"/>
  <c r="B11" i="1" s="1"/>
  <c r="B13" i="2" l="1"/>
  <c r="D13" i="2"/>
  <c r="D12" i="1"/>
  <c r="B12" i="1" s="1"/>
  <c r="B14" i="2" l="1"/>
  <c r="D14" i="2" s="1"/>
  <c r="D13" i="1"/>
  <c r="B13" i="1" s="1"/>
  <c r="B15" i="2" l="1"/>
  <c r="D15" i="2" s="1"/>
  <c r="D14" i="1"/>
  <c r="B14" i="1" s="1"/>
  <c r="B16" i="2" l="1"/>
  <c r="D16" i="2"/>
  <c r="D15" i="1"/>
  <c r="B15" i="1" s="1"/>
  <c r="B17" i="2" l="1"/>
  <c r="D17" i="2"/>
  <c r="D16" i="1"/>
  <c r="B16" i="1" s="1"/>
  <c r="D17" i="1" l="1"/>
  <c r="B17" i="1" s="1"/>
  <c r="D18" i="1" l="1"/>
  <c r="B18" i="1" s="1"/>
  <c r="D19" i="1" l="1"/>
  <c r="B19" i="1" s="1"/>
  <c r="D20" i="1" l="1"/>
  <c r="B20" i="1" s="1"/>
  <c r="D21" i="1" l="1"/>
  <c r="B21" i="1" s="1"/>
  <c r="D22" i="1" l="1"/>
  <c r="B22" i="1" s="1"/>
  <c r="D23" i="1" l="1"/>
  <c r="B23" i="1" s="1"/>
  <c r="D24" i="1" l="1"/>
  <c r="B24" i="1" s="1"/>
  <c r="D25" i="1" l="1"/>
  <c r="B25" i="1" s="1"/>
  <c r="D26" i="1" l="1"/>
  <c r="B26" i="1" s="1"/>
  <c r="D27" i="1" l="1"/>
  <c r="B27" i="1" s="1"/>
  <c r="D28" i="1" l="1"/>
  <c r="B28" i="1" s="1"/>
  <c r="D29" i="1" l="1"/>
  <c r="B29" i="1" s="1"/>
  <c r="D30" i="1" l="1"/>
  <c r="B30" i="1" s="1"/>
  <c r="D31" i="1" l="1"/>
  <c r="B31" i="1" s="1"/>
  <c r="D32" i="1" l="1"/>
  <c r="B32" i="1" s="1"/>
  <c r="D33" i="1" l="1"/>
  <c r="B33" i="1" s="1"/>
  <c r="D34" i="1" l="1"/>
  <c r="B34" i="1" s="1"/>
  <c r="D35" i="1" l="1"/>
  <c r="B35" i="1" s="1"/>
  <c r="D36" i="1" l="1"/>
  <c r="B36" i="1" s="1"/>
  <c r="D37" i="1" l="1"/>
  <c r="B37" i="1" s="1"/>
  <c r="D38" i="1" l="1"/>
  <c r="B38" i="1" s="1"/>
</calcChain>
</file>

<file path=xl/sharedStrings.xml><?xml version="1.0" encoding="utf-8"?>
<sst xmlns="http://schemas.openxmlformats.org/spreadsheetml/2006/main" count="34" uniqueCount="28">
  <si>
    <t>G</t>
  </si>
  <si>
    <t>r</t>
  </si>
  <si>
    <t>n</t>
  </si>
  <si>
    <t>y</t>
  </si>
  <si>
    <t>termin</t>
  </si>
  <si>
    <t>gæld</t>
  </si>
  <si>
    <t>ydelse</t>
  </si>
  <si>
    <t>rentetilskrivning</t>
  </si>
  <si>
    <t>Gæld</t>
  </si>
  <si>
    <t>Hovedstol</t>
  </si>
  <si>
    <t>Rentefod</t>
  </si>
  <si>
    <t>rente</t>
  </si>
  <si>
    <t>Terminer</t>
  </si>
  <si>
    <t>Antal betalingsrater</t>
  </si>
  <si>
    <t>Ydelse</t>
  </si>
  <si>
    <t>Hvad du skal betale hver måned</t>
  </si>
  <si>
    <t>y hvis G,r og n</t>
  </si>
  <si>
    <t>G hvis y, r og n</t>
  </si>
  <si>
    <t>n, hvis r, G og y</t>
  </si>
  <si>
    <t>skriv dem her</t>
  </si>
  <si>
    <t>Lån</t>
  </si>
  <si>
    <t>kr</t>
  </si>
  <si>
    <t>Rente</t>
  </si>
  <si>
    <t>pr. måned</t>
  </si>
  <si>
    <t>kr. måned</t>
  </si>
  <si>
    <t>Antal Måneder</t>
  </si>
  <si>
    <t>Rentetilskrivning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</si>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</sst>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.00\ [$kr.-406]_-;\-* #,##0.00\ [$kr.-406]_-;_-* &quot;-&quot;??\ [$kr.-406]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/>
    <xf numFmtId="9" fontId="0" fillId="0" borderId="0" xfId="0" applyNumberFormat="1"/>
    <xf numFmtId="4" fontId="0" fillId="0" borderId="0" xfId="0" applyNumberFormat="1"/>
    <xf numFmtId="10" fontId="0" fillId="0" borderId="0" xfId="0" applyNumberFormat="1"/>
    <xf numFmtId="0" fontId="0" fillId="0" borderId="1" xfId="0" applyFill="1" applyBorder="1"/>
    <xf numFmtId="164" fontId="0" fillId="0" borderId="1" xfId="1" applyFont="1" applyBorder="1"/>
    <xf numFmtId="0" fontId="0" fillId="0" borderId="1" xfId="0" applyBorder="1"/>
    <xf numFmtId="10" fontId="0" fillId="0" borderId="1" xfId="0" applyNumberFormat="1" applyBorder="1"/>
    <xf numFmtId="165" fontId="0" fillId="0" borderId="0" xfId="0" applyNumberFormat="1"/>
    <xf numFmtId="165" fontId="0" fillId="0" borderId="1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12</xdr:row>
      <xdr:rowOff>0</xdr:rowOff>
    </xdr:from>
    <xdr:to>
      <xdr:col>8</xdr:col>
      <xdr:colOff>287020</xdr:colOff>
      <xdr:row>20</xdr:row>
      <xdr:rowOff>21590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2286000"/>
          <a:ext cx="4411345" cy="1545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workbookViewId="0">
      <selection activeCell="E23" sqref="E23"/>
    </sheetView>
  </sheetViews>
  <sheetFormatPr defaultRowHeight="14.4" x14ac:dyDescent="0.3"/>
  <cols>
    <col min="2" max="2" width="14.44140625" bestFit="1" customWidth="1"/>
    <col min="3" max="3" width="11.88671875" bestFit="1" customWidth="1"/>
    <col min="4" max="4" width="12.88671875" bestFit="1" customWidth="1"/>
  </cols>
  <sheetData>
    <row r="1" spans="1:4" x14ac:dyDescent="0.3">
      <c r="A1" s="5" t="s">
        <v>20</v>
      </c>
      <c r="B1" s="6">
        <v>34000</v>
      </c>
      <c r="C1" s="7" t="s">
        <v>21</v>
      </c>
    </row>
    <row r="2" spans="1:4" x14ac:dyDescent="0.3">
      <c r="A2" s="7" t="s">
        <v>22</v>
      </c>
      <c r="B2" s="8">
        <v>2.1299999999999999E-2</v>
      </c>
      <c r="C2" s="7" t="s">
        <v>23</v>
      </c>
    </row>
    <row r="3" spans="1:4" x14ac:dyDescent="0.3">
      <c r="A3" s="7" t="s">
        <v>14</v>
      </c>
      <c r="B3" s="7">
        <v>3500</v>
      </c>
      <c r="C3" s="7" t="s">
        <v>24</v>
      </c>
    </row>
    <row r="5" spans="1:4" x14ac:dyDescent="0.3">
      <c r="A5" s="7" t="s">
        <v>25</v>
      </c>
      <c r="B5" s="7" t="s">
        <v>26</v>
      </c>
      <c r="C5" s="7" t="s">
        <v>14</v>
      </c>
      <c r="D5" s="7" t="s">
        <v>27</v>
      </c>
    </row>
    <row r="6" spans="1:4" x14ac:dyDescent="0.3">
      <c r="A6" s="7">
        <v>0</v>
      </c>
      <c r="B6" s="6"/>
      <c r="C6" s="10">
        <f>B3</f>
        <v>3500</v>
      </c>
      <c r="D6" s="10">
        <f>B1</f>
        <v>34000</v>
      </c>
    </row>
    <row r="7" spans="1:4" x14ac:dyDescent="0.3">
      <c r="A7" s="7">
        <v>1</v>
      </c>
      <c r="B7" s="10">
        <f>$B$2*D6</f>
        <v>724.19999999999993</v>
      </c>
      <c r="C7" s="10">
        <f>C6</f>
        <v>3500</v>
      </c>
      <c r="D7" s="10">
        <f>D6+B7-C7</f>
        <v>31224.199999999997</v>
      </c>
    </row>
    <row r="8" spans="1:4" x14ac:dyDescent="0.3">
      <c r="A8" s="7">
        <v>2</v>
      </c>
      <c r="B8" s="10">
        <f t="shared" ref="B8:B17" si="0">$B$2*D7</f>
        <v>665.07545999999991</v>
      </c>
      <c r="C8" s="10">
        <f t="shared" ref="C8:C17" si="1">C7</f>
        <v>3500</v>
      </c>
      <c r="D8" s="10">
        <f t="shared" ref="D8:D17" si="2">D7+B8-C8</f>
        <v>28389.275459999997</v>
      </c>
    </row>
    <row r="9" spans="1:4" x14ac:dyDescent="0.3">
      <c r="A9" s="7">
        <v>3</v>
      </c>
      <c r="B9" s="10">
        <f t="shared" si="0"/>
        <v>604.69156729799988</v>
      </c>
      <c r="C9" s="10">
        <f t="shared" si="1"/>
        <v>3500</v>
      </c>
      <c r="D9" s="10">
        <f t="shared" si="2"/>
        <v>25493.967027297997</v>
      </c>
    </row>
    <row r="10" spans="1:4" x14ac:dyDescent="0.3">
      <c r="A10" s="7">
        <v>4</v>
      </c>
      <c r="B10" s="10">
        <f t="shared" si="0"/>
        <v>543.02149768144727</v>
      </c>
      <c r="C10" s="10">
        <f t="shared" si="1"/>
        <v>3500</v>
      </c>
      <c r="D10" s="10">
        <f t="shared" si="2"/>
        <v>22536.988524979442</v>
      </c>
    </row>
    <row r="11" spans="1:4" x14ac:dyDescent="0.3">
      <c r="A11" s="7">
        <v>5</v>
      </c>
      <c r="B11" s="10">
        <f t="shared" si="0"/>
        <v>480.03785558206209</v>
      </c>
      <c r="C11" s="10">
        <f t="shared" si="1"/>
        <v>3500</v>
      </c>
      <c r="D11" s="10">
        <f t="shared" si="2"/>
        <v>19517.026380561503</v>
      </c>
    </row>
    <row r="12" spans="1:4" x14ac:dyDescent="0.3">
      <c r="A12" s="7">
        <v>6</v>
      </c>
      <c r="B12" s="10">
        <f t="shared" si="0"/>
        <v>415.71266190596003</v>
      </c>
      <c r="C12" s="10">
        <f t="shared" si="1"/>
        <v>3500</v>
      </c>
      <c r="D12" s="10">
        <f t="shared" si="2"/>
        <v>16432.739042467463</v>
      </c>
    </row>
    <row r="13" spans="1:4" x14ac:dyDescent="0.3">
      <c r="A13" s="7">
        <v>7</v>
      </c>
      <c r="B13" s="10">
        <f t="shared" si="0"/>
        <v>350.01734160455698</v>
      </c>
      <c r="C13" s="10">
        <f t="shared" si="1"/>
        <v>3500</v>
      </c>
      <c r="D13" s="10">
        <f t="shared" si="2"/>
        <v>13282.756384072021</v>
      </c>
    </row>
    <row r="14" spans="1:4" x14ac:dyDescent="0.3">
      <c r="A14" s="7">
        <v>8</v>
      </c>
      <c r="B14" s="10">
        <f t="shared" si="0"/>
        <v>282.92271098073405</v>
      </c>
      <c r="C14" s="10">
        <f t="shared" si="1"/>
        <v>3500</v>
      </c>
      <c r="D14" s="10">
        <f t="shared" si="2"/>
        <v>10065.679095052756</v>
      </c>
    </row>
    <row r="15" spans="1:4" x14ac:dyDescent="0.3">
      <c r="A15" s="7">
        <v>9</v>
      </c>
      <c r="B15" s="10">
        <f t="shared" si="0"/>
        <v>214.39896472462368</v>
      </c>
      <c r="C15" s="10">
        <f t="shared" si="1"/>
        <v>3500</v>
      </c>
      <c r="D15" s="10">
        <f t="shared" si="2"/>
        <v>6780.0780597773792</v>
      </c>
    </row>
    <row r="16" spans="1:4" x14ac:dyDescent="0.3">
      <c r="A16" s="7">
        <v>10</v>
      </c>
      <c r="B16" s="10">
        <f t="shared" si="0"/>
        <v>144.41566267325817</v>
      </c>
      <c r="C16" s="10">
        <f t="shared" si="1"/>
        <v>3500</v>
      </c>
      <c r="D16" s="10">
        <f t="shared" si="2"/>
        <v>3424.4937224506375</v>
      </c>
    </row>
    <row r="17" spans="1:4" x14ac:dyDescent="0.3">
      <c r="A17" s="7">
        <v>11</v>
      </c>
      <c r="B17" s="10">
        <f t="shared" si="0"/>
        <v>72.941716288198577</v>
      </c>
      <c r="C17" s="10">
        <f t="shared" si="1"/>
        <v>3500</v>
      </c>
      <c r="D17" s="10">
        <f t="shared" si="2"/>
        <v>-2.5645612611638171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abSelected="1" topLeftCell="E1" workbookViewId="0">
      <selection activeCell="I20" sqref="I20"/>
    </sheetView>
  </sheetViews>
  <sheetFormatPr defaultRowHeight="14.4" x14ac:dyDescent="0.3"/>
  <cols>
    <col min="2" max="2" width="16.5546875" customWidth="1"/>
    <col min="3" max="3" width="12.5546875" bestFit="1" customWidth="1"/>
    <col min="4" max="4" width="16" customWidth="1"/>
    <col min="6" max="6" width="13.21875" customWidth="1"/>
    <col min="7" max="7" width="30.21875" customWidth="1"/>
    <col min="8" max="8" width="17.109375" customWidth="1"/>
    <col min="9" max="9" width="15.5546875" bestFit="1" customWidth="1"/>
  </cols>
  <sheetData>
    <row r="1" spans="1:9" x14ac:dyDescent="0.3">
      <c r="I1" t="s">
        <v>19</v>
      </c>
    </row>
    <row r="2" spans="1:9" x14ac:dyDescent="0.3">
      <c r="A2" t="s">
        <v>0</v>
      </c>
      <c r="B2" s="1">
        <f>MAX(I2,H9)</f>
        <v>1567751.888570308</v>
      </c>
      <c r="F2" t="s">
        <v>9</v>
      </c>
      <c r="G2" t="s">
        <v>8</v>
      </c>
      <c r="H2" t="s">
        <v>0</v>
      </c>
      <c r="I2" s="9">
        <v>1000000</v>
      </c>
    </row>
    <row r="3" spans="1:9" x14ac:dyDescent="0.3">
      <c r="A3" t="s">
        <v>1</v>
      </c>
      <c r="B3" s="4">
        <f t="shared" ref="B3:B4" si="0">I3</f>
        <v>0.02</v>
      </c>
      <c r="F3" t="s">
        <v>10</v>
      </c>
      <c r="G3" t="s">
        <v>11</v>
      </c>
      <c r="H3" t="s">
        <v>1</v>
      </c>
      <c r="I3" s="2">
        <v>0.02</v>
      </c>
    </row>
    <row r="4" spans="1:9" x14ac:dyDescent="0.3">
      <c r="A4" t="s">
        <v>2</v>
      </c>
      <c r="B4" s="1">
        <f t="shared" si="0"/>
        <v>30</v>
      </c>
      <c r="F4" t="s">
        <v>12</v>
      </c>
      <c r="G4" t="s">
        <v>13</v>
      </c>
      <c r="H4" t="s">
        <v>2</v>
      </c>
      <c r="I4">
        <v>30</v>
      </c>
    </row>
    <row r="5" spans="1:9" x14ac:dyDescent="0.3">
      <c r="A5" t="s">
        <v>3</v>
      </c>
      <c r="B5" s="1">
        <f>MAX(I5,H8)</f>
        <v>70000</v>
      </c>
      <c r="F5" t="s">
        <v>14</v>
      </c>
      <c r="G5" t="s">
        <v>15</v>
      </c>
      <c r="H5" t="s">
        <v>3</v>
      </c>
      <c r="I5" s="9">
        <v>70000</v>
      </c>
    </row>
    <row r="7" spans="1:9" x14ac:dyDescent="0.3">
      <c r="A7" t="s">
        <v>4</v>
      </c>
      <c r="B7" t="s">
        <v>5</v>
      </c>
      <c r="C7" t="s">
        <v>6</v>
      </c>
      <c r="D7" t="s">
        <v>7</v>
      </c>
    </row>
    <row r="8" spans="1:9" x14ac:dyDescent="0.3">
      <c r="A8">
        <v>0</v>
      </c>
      <c r="B8" s="3">
        <f>B2</f>
        <v>1567751.888570308</v>
      </c>
      <c r="G8" t="s">
        <v>16</v>
      </c>
      <c r="H8" s="9">
        <f>I2*I3/(1-(1+I3)^-I4)</f>
        <v>44649.922293402968</v>
      </c>
    </row>
    <row r="9" spans="1:9" x14ac:dyDescent="0.3">
      <c r="A9">
        <v>1</v>
      </c>
      <c r="B9" s="3">
        <f>B8-C9+D9</f>
        <v>1529106.9263417141</v>
      </c>
      <c r="C9" s="3">
        <f>B$5</f>
        <v>70000</v>
      </c>
      <c r="D9" s="3">
        <f>B8*B$3</f>
        <v>31355.037771406161</v>
      </c>
      <c r="G9" t="s">
        <v>17</v>
      </c>
      <c r="H9" s="9">
        <f>I5*(1-(1+I3)^-I4)/I3</f>
        <v>1567751.888570308</v>
      </c>
    </row>
    <row r="10" spans="1:9" x14ac:dyDescent="0.3">
      <c r="A10">
        <v>2</v>
      </c>
      <c r="B10" s="3">
        <f t="shared" ref="B10:B38" si="1">B9-C10+D10</f>
        <v>1489689.0648685484</v>
      </c>
      <c r="C10" s="3">
        <f t="shared" ref="C10:C38" si="2">B$5</f>
        <v>70000</v>
      </c>
      <c r="D10" s="3">
        <f t="shared" ref="D10:D38" si="3">B9*B$3</f>
        <v>30582.138526834282</v>
      </c>
      <c r="G10" t="s">
        <v>18</v>
      </c>
      <c r="H10" s="9">
        <f>IF(-LN(1-((I2*I3)/I5))/LN(1+I3)&gt;0,-LN(1-((I2*I3)/I5))/LN(1+I3),"vaelg andre vaerdier for y og G")</f>
        <v>16.991292700142079</v>
      </c>
    </row>
    <row r="11" spans="1:9" x14ac:dyDescent="0.3">
      <c r="A11">
        <v>3</v>
      </c>
      <c r="B11" s="3">
        <f t="shared" si="1"/>
        <v>1449482.8461659194</v>
      </c>
      <c r="C11" s="3">
        <f t="shared" si="2"/>
        <v>70000</v>
      </c>
      <c r="D11" s="3">
        <f t="shared" si="3"/>
        <v>29793.78129737097</v>
      </c>
    </row>
    <row r="12" spans="1:9" x14ac:dyDescent="0.3">
      <c r="A12">
        <v>4</v>
      </c>
      <c r="B12" s="3">
        <f t="shared" si="1"/>
        <v>1408472.5030892377</v>
      </c>
      <c r="C12" s="3">
        <f t="shared" si="2"/>
        <v>70000</v>
      </c>
      <c r="D12" s="3">
        <f t="shared" si="3"/>
        <v>28989.656923318391</v>
      </c>
    </row>
    <row r="13" spans="1:9" x14ac:dyDescent="0.3">
      <c r="A13">
        <v>5</v>
      </c>
      <c r="B13" s="3">
        <f t="shared" si="1"/>
        <v>1366641.9531510225</v>
      </c>
      <c r="C13" s="3">
        <f t="shared" si="2"/>
        <v>70000</v>
      </c>
      <c r="D13" s="3">
        <f t="shared" si="3"/>
        <v>28169.450061784755</v>
      </c>
    </row>
    <row r="14" spans="1:9" x14ac:dyDescent="0.3">
      <c r="A14">
        <v>6</v>
      </c>
      <c r="B14" s="3">
        <f t="shared" si="1"/>
        <v>1323974.792214043</v>
      </c>
      <c r="C14" s="3">
        <f t="shared" si="2"/>
        <v>70000</v>
      </c>
      <c r="D14" s="3">
        <f t="shared" si="3"/>
        <v>27332.839063020452</v>
      </c>
    </row>
    <row r="15" spans="1:9" x14ac:dyDescent="0.3">
      <c r="A15">
        <v>7</v>
      </c>
      <c r="B15" s="3">
        <f t="shared" si="1"/>
        <v>1280454.2880583238</v>
      </c>
      <c r="C15" s="3">
        <f t="shared" si="2"/>
        <v>70000</v>
      </c>
      <c r="D15" s="3">
        <f t="shared" si="3"/>
        <v>26479.49584428086</v>
      </c>
    </row>
    <row r="16" spans="1:9" x14ac:dyDescent="0.3">
      <c r="A16">
        <v>8</v>
      </c>
      <c r="B16" s="3">
        <f t="shared" si="1"/>
        <v>1236063.3738194902</v>
      </c>
      <c r="C16" s="3">
        <f t="shared" si="2"/>
        <v>70000</v>
      </c>
      <c r="D16" s="3">
        <f t="shared" si="3"/>
        <v>25609.085761166476</v>
      </c>
    </row>
    <row r="17" spans="1:4" x14ac:dyDescent="0.3">
      <c r="A17">
        <v>9</v>
      </c>
      <c r="B17" s="3">
        <f t="shared" si="1"/>
        <v>1190784.6412958801</v>
      </c>
      <c r="C17" s="3">
        <f t="shared" si="2"/>
        <v>70000</v>
      </c>
      <c r="D17" s="3">
        <f t="shared" si="3"/>
        <v>24721.267476389803</v>
      </c>
    </row>
    <row r="18" spans="1:4" x14ac:dyDescent="0.3">
      <c r="A18">
        <v>10</v>
      </c>
      <c r="B18" s="3">
        <f t="shared" si="1"/>
        <v>1144600.3341217977</v>
      </c>
      <c r="C18" s="3">
        <f t="shared" si="2"/>
        <v>70000</v>
      </c>
      <c r="D18" s="3">
        <f t="shared" si="3"/>
        <v>23815.692825917602</v>
      </c>
    </row>
    <row r="19" spans="1:4" x14ac:dyDescent="0.3">
      <c r="A19">
        <v>11</v>
      </c>
      <c r="B19" s="3">
        <f t="shared" si="1"/>
        <v>1097492.3408042337</v>
      </c>
      <c r="C19" s="3">
        <f t="shared" si="2"/>
        <v>70000</v>
      </c>
      <c r="D19" s="3">
        <f t="shared" si="3"/>
        <v>22892.006682435953</v>
      </c>
    </row>
    <row r="20" spans="1:4" x14ac:dyDescent="0.3">
      <c r="A20">
        <v>12</v>
      </c>
      <c r="B20" s="3">
        <f t="shared" si="1"/>
        <v>1049442.1876203183</v>
      </c>
      <c r="C20" s="3">
        <f t="shared" si="2"/>
        <v>70000</v>
      </c>
      <c r="D20" s="3">
        <f t="shared" si="3"/>
        <v>21949.846816084675</v>
      </c>
    </row>
    <row r="21" spans="1:4" x14ac:dyDescent="0.3">
      <c r="A21">
        <v>13</v>
      </c>
      <c r="B21" s="3">
        <f t="shared" si="1"/>
        <v>1000431.0313727247</v>
      </c>
      <c r="C21" s="3">
        <f t="shared" si="2"/>
        <v>70000</v>
      </c>
      <c r="D21" s="3">
        <f t="shared" si="3"/>
        <v>20988.843752406367</v>
      </c>
    </row>
    <row r="22" spans="1:4" x14ac:dyDescent="0.3">
      <c r="A22">
        <v>14</v>
      </c>
      <c r="B22" s="3">
        <f t="shared" si="1"/>
        <v>950439.65200017917</v>
      </c>
      <c r="C22" s="3">
        <f t="shared" si="2"/>
        <v>70000</v>
      </c>
      <c r="D22" s="3">
        <f t="shared" si="3"/>
        <v>20008.620627454493</v>
      </c>
    </row>
    <row r="23" spans="1:4" x14ac:dyDescent="0.3">
      <c r="A23">
        <v>15</v>
      </c>
      <c r="B23" s="3">
        <f t="shared" si="1"/>
        <v>899448.44504018279</v>
      </c>
      <c r="C23" s="3">
        <f t="shared" si="2"/>
        <v>70000</v>
      </c>
      <c r="D23" s="3">
        <f t="shared" si="3"/>
        <v>19008.793040003584</v>
      </c>
    </row>
    <row r="24" spans="1:4" x14ac:dyDescent="0.3">
      <c r="A24">
        <v>16</v>
      </c>
      <c r="B24" s="3">
        <f t="shared" si="1"/>
        <v>847437.4139409865</v>
      </c>
      <c r="C24" s="3">
        <f t="shared" si="2"/>
        <v>70000</v>
      </c>
      <c r="D24" s="3">
        <f t="shared" si="3"/>
        <v>17988.968900803655</v>
      </c>
    </row>
    <row r="25" spans="1:4" x14ac:dyDescent="0.3">
      <c r="A25">
        <v>17</v>
      </c>
      <c r="B25" s="3">
        <f t="shared" si="1"/>
        <v>794386.16221980623</v>
      </c>
      <c r="C25" s="3">
        <f t="shared" si="2"/>
        <v>70000</v>
      </c>
      <c r="D25" s="3">
        <f t="shared" si="3"/>
        <v>16948.74827881973</v>
      </c>
    </row>
    <row r="26" spans="1:4" x14ac:dyDescent="0.3">
      <c r="A26">
        <v>18</v>
      </c>
      <c r="B26" s="3">
        <f t="shared" si="1"/>
        <v>740273.88546420238</v>
      </c>
      <c r="C26" s="3">
        <f t="shared" si="2"/>
        <v>70000</v>
      </c>
      <c r="D26" s="3">
        <f t="shared" si="3"/>
        <v>15887.723244396126</v>
      </c>
    </row>
    <row r="27" spans="1:4" x14ac:dyDescent="0.3">
      <c r="A27">
        <v>19</v>
      </c>
      <c r="B27" s="3">
        <f t="shared" si="1"/>
        <v>685079.36317348643</v>
      </c>
      <c r="C27" s="3">
        <f t="shared" si="2"/>
        <v>70000</v>
      </c>
      <c r="D27" s="3">
        <f t="shared" si="3"/>
        <v>14805.477709284049</v>
      </c>
    </row>
    <row r="28" spans="1:4" x14ac:dyDescent="0.3">
      <c r="A28">
        <v>20</v>
      </c>
      <c r="B28" s="3">
        <f t="shared" si="1"/>
        <v>628780.95043695613</v>
      </c>
      <c r="C28" s="3">
        <f t="shared" si="2"/>
        <v>70000</v>
      </c>
      <c r="D28" s="3">
        <f t="shared" si="3"/>
        <v>13701.58726346973</v>
      </c>
    </row>
    <row r="29" spans="1:4" x14ac:dyDescent="0.3">
      <c r="A29">
        <v>21</v>
      </c>
      <c r="B29" s="3">
        <f t="shared" si="1"/>
        <v>571356.56944569526</v>
      </c>
      <c r="C29" s="3">
        <f t="shared" si="2"/>
        <v>70000</v>
      </c>
      <c r="D29" s="3">
        <f t="shared" si="3"/>
        <v>12575.619008739122</v>
      </c>
    </row>
    <row r="30" spans="1:4" x14ac:dyDescent="0.3">
      <c r="A30">
        <v>22</v>
      </c>
      <c r="B30" s="3">
        <f t="shared" si="1"/>
        <v>512783.70083460916</v>
      </c>
      <c r="C30" s="3">
        <f t="shared" si="2"/>
        <v>70000</v>
      </c>
      <c r="D30" s="3">
        <f t="shared" si="3"/>
        <v>11427.131388913906</v>
      </c>
    </row>
    <row r="31" spans="1:4" x14ac:dyDescent="0.3">
      <c r="A31">
        <v>23</v>
      </c>
      <c r="B31" s="3">
        <f t="shared" si="1"/>
        <v>453039.37485130137</v>
      </c>
      <c r="C31" s="3">
        <f t="shared" si="2"/>
        <v>70000</v>
      </c>
      <c r="D31" s="3">
        <f t="shared" si="3"/>
        <v>10255.674016692183</v>
      </c>
    </row>
    <row r="32" spans="1:4" x14ac:dyDescent="0.3">
      <c r="A32">
        <v>24</v>
      </c>
      <c r="B32" s="3">
        <f t="shared" si="1"/>
        <v>392100.1623483274</v>
      </c>
      <c r="C32" s="3">
        <f t="shared" si="2"/>
        <v>70000</v>
      </c>
      <c r="D32" s="3">
        <f t="shared" si="3"/>
        <v>9060.7874970260273</v>
      </c>
    </row>
    <row r="33" spans="1:4" x14ac:dyDescent="0.3">
      <c r="A33">
        <v>25</v>
      </c>
      <c r="B33" s="3">
        <f t="shared" si="1"/>
        <v>329942.16559529398</v>
      </c>
      <c r="C33" s="3">
        <f t="shared" si="2"/>
        <v>70000</v>
      </c>
      <c r="D33" s="3">
        <f t="shared" si="3"/>
        <v>7842.0032469665484</v>
      </c>
    </row>
    <row r="34" spans="1:4" x14ac:dyDescent="0.3">
      <c r="A34">
        <v>26</v>
      </c>
      <c r="B34" s="3">
        <f t="shared" si="1"/>
        <v>266541.00890719984</v>
      </c>
      <c r="C34" s="3">
        <f t="shared" si="2"/>
        <v>70000</v>
      </c>
      <c r="D34" s="3">
        <f t="shared" si="3"/>
        <v>6598.84331190588</v>
      </c>
    </row>
    <row r="35" spans="1:4" x14ac:dyDescent="0.3">
      <c r="A35">
        <v>27</v>
      </c>
      <c r="B35" s="3">
        <f t="shared" si="1"/>
        <v>201871.82908534384</v>
      </c>
      <c r="C35" s="3">
        <f t="shared" si="2"/>
        <v>70000</v>
      </c>
      <c r="D35" s="3">
        <f t="shared" si="3"/>
        <v>5330.8201781439966</v>
      </c>
    </row>
    <row r="36" spans="1:4" x14ac:dyDescent="0.3">
      <c r="A36">
        <v>28</v>
      </c>
      <c r="B36" s="3">
        <f t="shared" si="1"/>
        <v>135909.26566705073</v>
      </c>
      <c r="C36" s="3">
        <f t="shared" si="2"/>
        <v>70000</v>
      </c>
      <c r="D36" s="3">
        <f t="shared" si="3"/>
        <v>4037.436581706877</v>
      </c>
    </row>
    <row r="37" spans="1:4" x14ac:dyDescent="0.3">
      <c r="A37">
        <v>29</v>
      </c>
      <c r="B37" s="3">
        <f t="shared" si="1"/>
        <v>68627.450980391746</v>
      </c>
      <c r="C37" s="3">
        <f t="shared" si="2"/>
        <v>70000</v>
      </c>
      <c r="D37" s="3">
        <f t="shared" si="3"/>
        <v>2718.1853133410145</v>
      </c>
    </row>
    <row r="38" spans="1:4" x14ac:dyDescent="0.3">
      <c r="A38">
        <v>30</v>
      </c>
      <c r="B38" s="3">
        <f t="shared" si="1"/>
        <v>-4.1882231016643345E-10</v>
      </c>
      <c r="C38" s="3">
        <f t="shared" si="2"/>
        <v>70000</v>
      </c>
      <c r="D38" s="3">
        <f t="shared" si="3"/>
        <v>1372.5490196078349</v>
      </c>
    </row>
    <row r="39" spans="1:4" x14ac:dyDescent="0.3">
      <c r="C39" s="3">
        <f>SUM(C9:C38)</f>
        <v>2100000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SOM UV VIL HA' DET</vt:lpstr>
      <vt:lpstr>MERE SPAS MED ANNUITET</vt:lpstr>
    </vt:vector>
  </TitlesOfParts>
  <Company>Ranum Efterskole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Broested</dc:creator>
  <cp:lastModifiedBy>Morten Brøsted</cp:lastModifiedBy>
  <dcterms:created xsi:type="dcterms:W3CDTF">2017-04-20T07:06:43Z</dcterms:created>
  <dcterms:modified xsi:type="dcterms:W3CDTF">2022-05-25T09:31:24Z</dcterms:modified>
</cp:coreProperties>
</file>